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8" windowWidth="12120" windowHeight="9120" activeTab="0"/>
  </bookViews>
  <sheets>
    <sheet name="6 месяцев 2018" sheetId="1" r:id="rId1"/>
  </sheets>
  <definedNames/>
  <calcPr fullCalcOnLoad="1"/>
</workbook>
</file>

<file path=xl/sharedStrings.xml><?xml version="1.0" encoding="utf-8"?>
<sst xmlns="http://schemas.openxmlformats.org/spreadsheetml/2006/main" count="90" uniqueCount="77">
  <si>
    <t>КБК</t>
  </si>
  <si>
    <t>Наименование</t>
  </si>
  <si>
    <t>год.план</t>
  </si>
  <si>
    <t>1кв-л</t>
  </si>
  <si>
    <t>%исп.</t>
  </si>
  <si>
    <t xml:space="preserve"> -земельный налог</t>
  </si>
  <si>
    <t>дефицит</t>
  </si>
  <si>
    <t xml:space="preserve">факт </t>
  </si>
  <si>
    <t xml:space="preserve">                      Исполнение по расходам муниципального образования "Майск"</t>
  </si>
  <si>
    <t>Глава муниципального образования</t>
  </si>
  <si>
    <t>Прочие расходы</t>
  </si>
  <si>
    <t>Увеличение стоимости нематериальных активов</t>
  </si>
  <si>
    <t>Центральный аппарат</t>
  </si>
  <si>
    <t>Мобилизационная и вневоисковая подготовка</t>
  </si>
  <si>
    <t>Оплата труда</t>
  </si>
  <si>
    <t>Начисление на оплату труда</t>
  </si>
  <si>
    <t>Другие вопросы в области национальной экономики</t>
  </si>
  <si>
    <t xml:space="preserve">Культура и кинематография </t>
  </si>
  <si>
    <t>ВСЕГО расходы:</t>
  </si>
  <si>
    <t xml:space="preserve">Национальная безопастность </t>
  </si>
  <si>
    <t>Проочие услуги</t>
  </si>
  <si>
    <t>Национальная экономика</t>
  </si>
  <si>
    <t>Дорожное хозяйство</t>
  </si>
  <si>
    <t xml:space="preserve">Жилищно - комунальное хозяйство </t>
  </si>
  <si>
    <t>ЦП "Энергосбережение на 2011-2015гг."</t>
  </si>
  <si>
    <t>Благоустроиство</t>
  </si>
  <si>
    <t>5,00</t>
  </si>
  <si>
    <t xml:space="preserve">Обслуживание внутреннего долга </t>
  </si>
  <si>
    <t>Резервные фонды</t>
  </si>
  <si>
    <t xml:space="preserve">Заработная плата </t>
  </si>
  <si>
    <t>Начисления на выплаты по оплате труда</t>
  </si>
  <si>
    <t>Предоставление субсидий бюдженым, автономным и иным некомерческим организациям</t>
  </si>
  <si>
    <t xml:space="preserve">Увеличение стоимости материальных запасов </t>
  </si>
  <si>
    <t>Перечисления другим бюджетам бюджетной системы РФ</t>
  </si>
  <si>
    <t>Иные выплаты населению</t>
  </si>
  <si>
    <t>Уплата налогов, сборов и иных платежей</t>
  </si>
  <si>
    <t>Физическая культура и спорт</t>
  </si>
  <si>
    <t xml:space="preserve">Проведение выборов и референдумов </t>
  </si>
  <si>
    <t>Другие общегосударственные вопросы</t>
  </si>
  <si>
    <t>01 13 0000000 000 244</t>
  </si>
  <si>
    <t>за 6 месяцев 2018 года</t>
  </si>
  <si>
    <t>Жилищное хозяйство</t>
  </si>
  <si>
    <t>05 02 7950005000 244</t>
  </si>
  <si>
    <t>05 01 0000000000 244</t>
  </si>
  <si>
    <t xml:space="preserve">04 12 3400300000 244 </t>
  </si>
  <si>
    <t xml:space="preserve">04 09 3150222000 244 </t>
  </si>
  <si>
    <t xml:space="preserve">04 01 0000000000 129 </t>
  </si>
  <si>
    <t xml:space="preserve">04 01 0000000000 121  </t>
  </si>
  <si>
    <t xml:space="preserve">08 01 4409900000 611 </t>
  </si>
  <si>
    <t>05 03 6000200000 244</t>
  </si>
  <si>
    <t>04 01 0000000000 244</t>
  </si>
  <si>
    <t xml:space="preserve">03 14 7956001000 244 </t>
  </si>
  <si>
    <t>03 09 0000000 000 244</t>
  </si>
  <si>
    <t xml:space="preserve">02 03 0013600000 244 </t>
  </si>
  <si>
    <t>02 03 0013600000 121</t>
  </si>
  <si>
    <t>02 03 0013600000 129</t>
  </si>
  <si>
    <t>01 06 0020400000 129</t>
  </si>
  <si>
    <t xml:space="preserve">01 06 0020400000 121 </t>
  </si>
  <si>
    <t>01 04 0020400000 850</t>
  </si>
  <si>
    <t>01 04 0020400000 360</t>
  </si>
  <si>
    <t>01 04 0020400000 244</t>
  </si>
  <si>
    <t xml:space="preserve">01 04 0020400000 121 </t>
  </si>
  <si>
    <t xml:space="preserve">01 03 0020400000 244 </t>
  </si>
  <si>
    <t>01 04 0020400000 129</t>
  </si>
  <si>
    <t xml:space="preserve">01 02 0020300000 121 </t>
  </si>
  <si>
    <t>01 02 0020300000 129</t>
  </si>
  <si>
    <t xml:space="preserve">01 07 0020400000 880 </t>
  </si>
  <si>
    <t>01 11 0700500000 870</t>
  </si>
  <si>
    <t>Другие вопросы в области физической культуры и спорта</t>
  </si>
  <si>
    <t xml:space="preserve">13 01 0000000000 730 </t>
  </si>
  <si>
    <t>1403 0000000000 540</t>
  </si>
  <si>
    <t xml:space="preserve">08 01 4409900000 244 </t>
  </si>
  <si>
    <t>Закупка товаров работ и услуг  для обеспечения государственных (муниципальных) нужд</t>
  </si>
  <si>
    <t xml:space="preserve">08 01 0000000000 414 </t>
  </si>
  <si>
    <t>Бюджетные инвистиции в объекты капитального строительства государственной (муниципальной) собственности</t>
  </si>
  <si>
    <t xml:space="preserve">Культура </t>
  </si>
  <si>
    <t>11 05 0000000000 244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</si>
</sst>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2">
    <font>
      <sz val="10"/>
      <name val="Arial Cyr"/>
      <family val="0"/>
    </font>
    <font>
      <b/>
      <i/>
      <sz val="12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3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0" fontId="3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wrapText="1"/>
    </xf>
    <xf numFmtId="49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left" wrapText="1"/>
    </xf>
    <xf numFmtId="0" fontId="1" fillId="33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2" fontId="3" fillId="33" borderId="12" xfId="0" applyNumberFormat="1" applyFont="1" applyFill="1" applyBorder="1" applyAlignment="1">
      <alignment horizontal="center" vertical="center"/>
    </xf>
    <xf numFmtId="164" fontId="3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wrapText="1"/>
    </xf>
    <xf numFmtId="0" fontId="2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center" vertical="center"/>
    </xf>
    <xf numFmtId="164" fontId="2" fillId="35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A1" sqref="A1:G59"/>
    </sheetView>
  </sheetViews>
  <sheetFormatPr defaultColWidth="9.00390625" defaultRowHeight="12.75"/>
  <cols>
    <col min="1" max="1" width="24.875" style="0" customWidth="1"/>
    <col min="2" max="2" width="47.50390625" style="0" customWidth="1"/>
    <col min="3" max="3" width="5.50390625" style="0" hidden="1" customWidth="1"/>
    <col min="4" max="4" width="14.25390625" style="0" customWidth="1"/>
    <col min="5" max="5" width="11.875" style="0" hidden="1" customWidth="1"/>
    <col min="6" max="6" width="11.875" style="0" customWidth="1"/>
    <col min="7" max="7" width="10.875" style="0" customWidth="1"/>
    <col min="8" max="8" width="8.50390625" style="0" hidden="1" customWidth="1"/>
    <col min="9" max="9" width="4.875" style="0" hidden="1" customWidth="1"/>
  </cols>
  <sheetData>
    <row r="1" spans="1:8" ht="15.75" customHeight="1">
      <c r="A1" s="1"/>
      <c r="B1" s="1"/>
      <c r="C1" s="1"/>
      <c r="D1" s="29"/>
      <c r="E1" s="29"/>
      <c r="F1" s="29"/>
      <c r="G1" s="1"/>
      <c r="H1" s="1"/>
    </row>
    <row r="2" spans="1:8" ht="15.75" customHeight="1">
      <c r="A2" s="18" t="s">
        <v>8</v>
      </c>
      <c r="C2" s="1"/>
      <c r="D2" s="1"/>
      <c r="E2" s="1"/>
      <c r="F2" s="1"/>
      <c r="G2" s="1"/>
      <c r="H2" s="1"/>
    </row>
    <row r="3" spans="1:8" ht="17.25" customHeight="1" thickBot="1">
      <c r="A3" s="1"/>
      <c r="B3" s="1" t="s">
        <v>40</v>
      </c>
      <c r="C3" s="1"/>
      <c r="D3" s="1"/>
      <c r="E3" s="1"/>
      <c r="F3" s="1"/>
      <c r="G3" s="1"/>
      <c r="H3" s="1"/>
    </row>
    <row r="4" spans="1:9" ht="13.5" thickBot="1">
      <c r="A4" s="24" t="s">
        <v>0</v>
      </c>
      <c r="B4" s="24" t="s">
        <v>1</v>
      </c>
      <c r="C4" s="24" t="s">
        <v>4</v>
      </c>
      <c r="D4" s="24" t="s">
        <v>2</v>
      </c>
      <c r="E4" s="24" t="s">
        <v>3</v>
      </c>
      <c r="F4" s="24" t="s">
        <v>7</v>
      </c>
      <c r="G4" s="24" t="s">
        <v>4</v>
      </c>
      <c r="H4" s="2" t="s">
        <v>4</v>
      </c>
      <c r="I4" s="2" t="s">
        <v>4</v>
      </c>
    </row>
    <row r="5" spans="1:10" s="27" customFormat="1" ht="12.75">
      <c r="A5" s="50"/>
      <c r="B5" s="51" t="s">
        <v>9</v>
      </c>
      <c r="C5" s="41" t="e">
        <f>#REF!/#REF!*100</f>
        <v>#REF!</v>
      </c>
      <c r="D5" s="41">
        <f>D6+D7</f>
        <v>731.72</v>
      </c>
      <c r="E5" s="41" t="e">
        <f>E6+#REF!+#REF!+#REF!+E45+#REF!+#REF!+#REF!+#REF!+#REF!+#REF!</f>
        <v>#REF!</v>
      </c>
      <c r="F5" s="41">
        <f>F6+F7</f>
        <v>354.312</v>
      </c>
      <c r="G5" s="42">
        <f aca="true" t="shared" si="0" ref="G5:G15">F5/D5*100</f>
        <v>48.42180068878806</v>
      </c>
      <c r="H5" s="3" t="e">
        <f aca="true" t="shared" si="1" ref="H5:H13">F5/E5*100</f>
        <v>#REF!</v>
      </c>
      <c r="I5" s="3" t="e">
        <f>#REF!/#REF!*100</f>
        <v>#REF!</v>
      </c>
      <c r="J5" s="58"/>
    </row>
    <row r="6" spans="1:10" ht="12.75">
      <c r="A6" s="33" t="s">
        <v>64</v>
      </c>
      <c r="B6" s="31" t="s">
        <v>14</v>
      </c>
      <c r="C6" s="5" t="e">
        <f>#REF!/#REF!*100</f>
        <v>#REF!</v>
      </c>
      <c r="D6" s="5">
        <v>562</v>
      </c>
      <c r="E6" s="5" t="e">
        <f>E7</f>
        <v>#REF!</v>
      </c>
      <c r="F6" s="5">
        <v>272.245</v>
      </c>
      <c r="G6" s="20">
        <f t="shared" si="0"/>
        <v>48.44217081850534</v>
      </c>
      <c r="H6" s="3" t="e">
        <f t="shared" si="1"/>
        <v>#REF!</v>
      </c>
      <c r="I6" s="3" t="e">
        <f>#REF!/#REF!*100</f>
        <v>#REF!</v>
      </c>
      <c r="J6" s="59"/>
    </row>
    <row r="7" spans="1:10" ht="13.5" customHeight="1">
      <c r="A7" s="33" t="s">
        <v>65</v>
      </c>
      <c r="B7" s="31" t="s">
        <v>15</v>
      </c>
      <c r="C7" s="5" t="e">
        <f>#REF!/#REF!*100</f>
        <v>#REF!</v>
      </c>
      <c r="D7" s="5">
        <v>169.72</v>
      </c>
      <c r="E7" s="5" t="e">
        <f>#REF!+E11+#REF!</f>
        <v>#REF!</v>
      </c>
      <c r="F7" s="5">
        <v>82.067</v>
      </c>
      <c r="G7" s="20">
        <f t="shared" si="0"/>
        <v>48.35434833843978</v>
      </c>
      <c r="H7" s="3" t="e">
        <f t="shared" si="1"/>
        <v>#REF!</v>
      </c>
      <c r="I7" s="3" t="e">
        <f>#REF!/#REF!*100</f>
        <v>#REF!</v>
      </c>
      <c r="J7" s="59"/>
    </row>
    <row r="8" spans="2:10" ht="13.5" customHeight="1">
      <c r="B8" s="31"/>
      <c r="C8" s="5"/>
      <c r="D8" s="5"/>
      <c r="E8" s="5"/>
      <c r="F8" s="5"/>
      <c r="G8" s="20"/>
      <c r="H8" s="3"/>
      <c r="I8" s="3"/>
      <c r="J8" s="59"/>
    </row>
    <row r="9" spans="1:10" ht="13.5" customHeight="1">
      <c r="A9" s="48"/>
      <c r="B9" s="49" t="s">
        <v>12</v>
      </c>
      <c r="C9" s="45"/>
      <c r="D9" s="41">
        <f>D11+D12+D13+D10+D16+D17+D18+D14+D15+D21</f>
        <v>3863.841</v>
      </c>
      <c r="E9" s="45"/>
      <c r="F9" s="41">
        <f>F11+F12+F13+F10+F16+F17+F18+F14+F15+F21</f>
        <v>2368.7490000000003</v>
      </c>
      <c r="G9" s="46">
        <f>F9/D9*100</f>
        <v>61.305550616601465</v>
      </c>
      <c r="H9" s="3"/>
      <c r="I9" s="3"/>
      <c r="J9" s="59"/>
    </row>
    <row r="10" spans="1:10" ht="13.5" customHeight="1">
      <c r="A10" s="33" t="s">
        <v>62</v>
      </c>
      <c r="B10" s="35" t="s">
        <v>11</v>
      </c>
      <c r="C10" s="5"/>
      <c r="D10" s="36" t="s">
        <v>26</v>
      </c>
      <c r="E10" s="5"/>
      <c r="F10" s="37"/>
      <c r="G10" s="20">
        <f t="shared" si="0"/>
        <v>0</v>
      </c>
      <c r="H10" s="3"/>
      <c r="I10" s="3"/>
      <c r="J10" s="59"/>
    </row>
    <row r="11" spans="1:10" ht="14.25" customHeight="1">
      <c r="A11" s="21" t="s">
        <v>61</v>
      </c>
      <c r="B11" s="15" t="s">
        <v>14</v>
      </c>
      <c r="C11" s="5" t="e">
        <f>#REF!/#REF!*100</f>
        <v>#REF!</v>
      </c>
      <c r="D11" s="5">
        <v>1366.5</v>
      </c>
      <c r="E11" s="5" t="e">
        <f>E12+#REF!</f>
        <v>#REF!</v>
      </c>
      <c r="F11" s="5">
        <v>980.544</v>
      </c>
      <c r="G11" s="20">
        <f t="shared" si="0"/>
        <v>71.75587266739846</v>
      </c>
      <c r="H11" s="3" t="e">
        <f t="shared" si="1"/>
        <v>#REF!</v>
      </c>
      <c r="I11" s="3" t="e">
        <f>#REF!/#REF!*100</f>
        <v>#REF!</v>
      </c>
      <c r="J11" s="59"/>
    </row>
    <row r="12" spans="1:10" ht="14.25" customHeight="1">
      <c r="A12" s="21" t="s">
        <v>63</v>
      </c>
      <c r="B12" s="14" t="s">
        <v>15</v>
      </c>
      <c r="C12" s="5" t="e">
        <f>#REF!/#REF!*100</f>
        <v>#REF!</v>
      </c>
      <c r="D12" s="5">
        <v>400</v>
      </c>
      <c r="E12" s="5" t="e">
        <f>E13+#REF!+#REF!</f>
        <v>#REF!</v>
      </c>
      <c r="F12" s="5">
        <v>292.172</v>
      </c>
      <c r="G12" s="20">
        <f t="shared" si="0"/>
        <v>73.043</v>
      </c>
      <c r="H12" s="3" t="e">
        <f t="shared" si="1"/>
        <v>#REF!</v>
      </c>
      <c r="I12" s="3" t="e">
        <f>#REF!/#REF!*100</f>
        <v>#REF!</v>
      </c>
      <c r="J12" s="59"/>
    </row>
    <row r="13" spans="1:10" ht="15" customHeight="1">
      <c r="A13" s="21" t="s">
        <v>60</v>
      </c>
      <c r="B13" s="35" t="s">
        <v>11</v>
      </c>
      <c r="C13" s="5" t="e">
        <f>#REF!/#REF!*100</f>
        <v>#REF!</v>
      </c>
      <c r="D13" s="5">
        <v>755</v>
      </c>
      <c r="E13" s="5">
        <v>1086700</v>
      </c>
      <c r="F13" s="5">
        <v>320.21</v>
      </c>
      <c r="G13" s="20">
        <f t="shared" si="0"/>
        <v>42.41192052980132</v>
      </c>
      <c r="H13" s="3">
        <f t="shared" si="1"/>
        <v>0.029466274040673597</v>
      </c>
      <c r="I13" s="3" t="e">
        <f>#REF!/#REF!*100</f>
        <v>#REF!</v>
      </c>
      <c r="J13" s="59"/>
    </row>
    <row r="14" spans="1:10" ht="15" customHeight="1">
      <c r="A14" s="21" t="s">
        <v>59</v>
      </c>
      <c r="B14" s="60" t="s">
        <v>34</v>
      </c>
      <c r="C14" s="5"/>
      <c r="D14" s="5">
        <v>15</v>
      </c>
      <c r="E14" s="5"/>
      <c r="F14" s="5">
        <v>1.75</v>
      </c>
      <c r="G14" s="20">
        <f t="shared" si="0"/>
        <v>11.666666666666666</v>
      </c>
      <c r="H14" s="3"/>
      <c r="I14" s="3"/>
      <c r="J14" s="59"/>
    </row>
    <row r="15" spans="1:10" ht="15" customHeight="1">
      <c r="A15" s="21" t="s">
        <v>58</v>
      </c>
      <c r="B15" s="60" t="s">
        <v>35</v>
      </c>
      <c r="C15" s="5"/>
      <c r="D15" s="5">
        <v>147</v>
      </c>
      <c r="E15" s="5"/>
      <c r="F15" s="5">
        <v>27.943</v>
      </c>
      <c r="G15" s="20">
        <f t="shared" si="0"/>
        <v>19.008843537414965</v>
      </c>
      <c r="H15" s="3"/>
      <c r="I15" s="3"/>
      <c r="J15" s="59"/>
    </row>
    <row r="16" spans="1:10" ht="15" customHeight="1">
      <c r="A16" s="21" t="s">
        <v>57</v>
      </c>
      <c r="B16" s="15" t="s">
        <v>14</v>
      </c>
      <c r="C16" s="5"/>
      <c r="D16" s="5">
        <v>795.5</v>
      </c>
      <c r="E16" s="5"/>
      <c r="F16" s="5">
        <v>481.373</v>
      </c>
      <c r="G16" s="20">
        <f aca="true" t="shared" si="2" ref="G16:G34">F16/D16*100</f>
        <v>60.5120050282841</v>
      </c>
      <c r="H16" s="3"/>
      <c r="I16" s="3"/>
      <c r="J16" s="59"/>
    </row>
    <row r="17" spans="1:10" ht="15" customHeight="1">
      <c r="A17" s="21" t="s">
        <v>56</v>
      </c>
      <c r="B17" s="14" t="s">
        <v>15</v>
      </c>
      <c r="C17" s="5"/>
      <c r="D17" s="5">
        <v>255.141</v>
      </c>
      <c r="E17" s="5"/>
      <c r="F17" s="5">
        <v>140.757</v>
      </c>
      <c r="G17" s="20">
        <f t="shared" si="2"/>
        <v>55.168318694369</v>
      </c>
      <c r="H17" s="3"/>
      <c r="I17" s="3"/>
      <c r="J17" s="59"/>
    </row>
    <row r="18" spans="1:10" ht="15" customHeight="1">
      <c r="A18" s="21" t="s">
        <v>66</v>
      </c>
      <c r="B18" s="14" t="s">
        <v>37</v>
      </c>
      <c r="C18" s="5"/>
      <c r="D18" s="5">
        <v>124</v>
      </c>
      <c r="E18" s="5"/>
      <c r="F18" s="5">
        <v>124</v>
      </c>
      <c r="G18" s="20">
        <f t="shared" si="2"/>
        <v>100</v>
      </c>
      <c r="H18" s="3"/>
      <c r="I18" s="3"/>
      <c r="J18" s="59"/>
    </row>
    <row r="19" spans="2:10" ht="15" customHeight="1">
      <c r="B19" s="23" t="s">
        <v>28</v>
      </c>
      <c r="C19" s="5"/>
      <c r="D19" s="5"/>
      <c r="E19" s="5"/>
      <c r="F19" s="5"/>
      <c r="G19" s="20"/>
      <c r="H19" s="3"/>
      <c r="I19" s="3"/>
      <c r="J19" s="59"/>
    </row>
    <row r="20" spans="1:10" ht="15" customHeight="1">
      <c r="A20" s="21" t="s">
        <v>67</v>
      </c>
      <c r="B20" s="14" t="s">
        <v>10</v>
      </c>
      <c r="C20" s="5"/>
      <c r="D20" s="5">
        <v>10</v>
      </c>
      <c r="E20" s="5"/>
      <c r="F20" s="5">
        <v>0</v>
      </c>
      <c r="G20" s="20">
        <f t="shared" si="2"/>
        <v>0</v>
      </c>
      <c r="H20" s="3"/>
      <c r="I20" s="3"/>
      <c r="J20" s="59"/>
    </row>
    <row r="21" spans="1:10" ht="15" customHeight="1">
      <c r="A21" s="21" t="s">
        <v>39</v>
      </c>
      <c r="B21" s="14" t="s">
        <v>38</v>
      </c>
      <c r="C21" s="5"/>
      <c r="D21" s="5">
        <v>0.7</v>
      </c>
      <c r="E21" s="5"/>
      <c r="F21" s="5">
        <v>0</v>
      </c>
      <c r="G21" s="20">
        <f t="shared" si="2"/>
        <v>0</v>
      </c>
      <c r="H21" s="3"/>
      <c r="I21" s="3"/>
      <c r="J21" s="59"/>
    </row>
    <row r="22" spans="1:10" ht="15" customHeight="1">
      <c r="A22" s="43"/>
      <c r="B22" s="40" t="s">
        <v>13</v>
      </c>
      <c r="C22" s="45"/>
      <c r="D22" s="45">
        <f>D23+D24+D25</f>
        <v>65.9</v>
      </c>
      <c r="E22" s="45"/>
      <c r="F22" s="45">
        <f>F23+F24+F25</f>
        <v>27.342</v>
      </c>
      <c r="G22" s="46">
        <f t="shared" si="2"/>
        <v>41.490136570561454</v>
      </c>
      <c r="H22" s="3"/>
      <c r="I22" s="3"/>
      <c r="J22" s="59"/>
    </row>
    <row r="23" spans="1:10" ht="15" customHeight="1">
      <c r="A23" s="21" t="s">
        <v>54</v>
      </c>
      <c r="B23" s="14" t="s">
        <v>14</v>
      </c>
      <c r="C23" s="5"/>
      <c r="D23" s="5">
        <v>49.2</v>
      </c>
      <c r="E23" s="5"/>
      <c r="F23" s="5">
        <v>20.868</v>
      </c>
      <c r="G23" s="20">
        <f t="shared" si="2"/>
        <v>42.414634146341456</v>
      </c>
      <c r="H23" s="3"/>
      <c r="I23" s="3"/>
      <c r="J23" s="59"/>
    </row>
    <row r="24" spans="1:10" ht="15" customHeight="1">
      <c r="A24" s="21" t="s">
        <v>55</v>
      </c>
      <c r="B24" s="14" t="s">
        <v>15</v>
      </c>
      <c r="C24" s="5"/>
      <c r="D24" s="5">
        <v>14.9</v>
      </c>
      <c r="E24" s="5"/>
      <c r="F24" s="5">
        <v>6.474</v>
      </c>
      <c r="G24" s="20">
        <f t="shared" si="2"/>
        <v>43.4496644295302</v>
      </c>
      <c r="H24" s="3"/>
      <c r="I24" s="3"/>
      <c r="J24" s="59"/>
    </row>
    <row r="25" spans="1:10" ht="13.5" customHeight="1">
      <c r="A25" s="21" t="s">
        <v>53</v>
      </c>
      <c r="B25" s="21" t="s">
        <v>11</v>
      </c>
      <c r="C25" s="5"/>
      <c r="D25" s="5">
        <v>1.8</v>
      </c>
      <c r="E25" s="5" t="e">
        <f>E34</f>
        <v>#REF!</v>
      </c>
      <c r="F25" s="5">
        <v>0</v>
      </c>
      <c r="G25" s="20">
        <f t="shared" si="2"/>
        <v>0</v>
      </c>
      <c r="H25" s="3"/>
      <c r="I25" s="3"/>
      <c r="J25" s="59"/>
    </row>
    <row r="26" spans="1:10" ht="13.5" customHeight="1">
      <c r="A26" s="43"/>
      <c r="B26" s="47" t="s">
        <v>19</v>
      </c>
      <c r="C26" s="45"/>
      <c r="D26" s="41">
        <f>D28+D27</f>
        <v>39.9</v>
      </c>
      <c r="E26" s="45"/>
      <c r="F26" s="41">
        <f>F28+F27</f>
        <v>0</v>
      </c>
      <c r="G26" s="46"/>
      <c r="H26" s="3"/>
      <c r="I26" s="3"/>
      <c r="J26" s="59"/>
    </row>
    <row r="27" spans="1:10" ht="13.5" customHeight="1">
      <c r="A27" s="54" t="s">
        <v>52</v>
      </c>
      <c r="B27" s="56" t="s">
        <v>32</v>
      </c>
      <c r="C27" s="55"/>
      <c r="D27" s="55">
        <v>34.9</v>
      </c>
      <c r="E27" s="55"/>
      <c r="F27" s="5">
        <v>0</v>
      </c>
      <c r="G27" s="20">
        <f t="shared" si="2"/>
        <v>0</v>
      </c>
      <c r="H27" s="3"/>
      <c r="I27" s="3"/>
      <c r="J27" s="59"/>
    </row>
    <row r="28" spans="1:10" ht="13.5" customHeight="1">
      <c r="A28" s="21" t="s">
        <v>51</v>
      </c>
      <c r="B28" s="22" t="s">
        <v>20</v>
      </c>
      <c r="C28" s="5"/>
      <c r="D28" s="5">
        <v>5</v>
      </c>
      <c r="E28" s="5"/>
      <c r="F28" s="5">
        <v>0</v>
      </c>
      <c r="G28" s="20">
        <f t="shared" si="2"/>
        <v>0</v>
      </c>
      <c r="H28" s="3"/>
      <c r="I28" s="3"/>
      <c r="J28" s="59"/>
    </row>
    <row r="29" spans="1:10" ht="13.5" customHeight="1">
      <c r="A29" s="43"/>
      <c r="B29" s="47" t="s">
        <v>21</v>
      </c>
      <c r="C29" s="45"/>
      <c r="D29" s="41">
        <f>D34+D30+D31+D33+D32</f>
        <v>1864.7</v>
      </c>
      <c r="E29" s="45"/>
      <c r="F29" s="41">
        <f>F34+F30+F31+F33+F32</f>
        <v>533.675</v>
      </c>
      <c r="G29" s="20">
        <f>F29/D29*100</f>
        <v>28.619885236231024</v>
      </c>
      <c r="H29" s="3"/>
      <c r="I29" s="3"/>
      <c r="J29" s="59"/>
    </row>
    <row r="30" spans="1:10" ht="13.5" customHeight="1">
      <c r="A30" s="21" t="s">
        <v>47</v>
      </c>
      <c r="B30" s="57" t="s">
        <v>29</v>
      </c>
      <c r="C30" s="52"/>
      <c r="D30" s="53">
        <v>22.1</v>
      </c>
      <c r="E30" s="52"/>
      <c r="F30" s="52">
        <v>9.82</v>
      </c>
      <c r="G30" s="20">
        <f>F30/D30*100</f>
        <v>44.43438914027149</v>
      </c>
      <c r="H30" s="3"/>
      <c r="I30" s="3"/>
      <c r="J30" s="59"/>
    </row>
    <row r="31" spans="1:10" ht="13.5" customHeight="1">
      <c r="A31" s="21" t="s">
        <v>46</v>
      </c>
      <c r="B31" s="57" t="s">
        <v>30</v>
      </c>
      <c r="C31" s="52"/>
      <c r="D31" s="53">
        <v>6.5</v>
      </c>
      <c r="E31" s="52"/>
      <c r="F31" s="52">
        <v>2.965</v>
      </c>
      <c r="G31" s="20">
        <f>F31/D31*100</f>
        <v>45.61538461538461</v>
      </c>
      <c r="H31" s="3"/>
      <c r="I31" s="3"/>
      <c r="J31" s="59"/>
    </row>
    <row r="32" spans="1:10" ht="13.5" customHeight="1">
      <c r="A32" s="21" t="s">
        <v>50</v>
      </c>
      <c r="B32" s="56" t="s">
        <v>32</v>
      </c>
      <c r="C32" s="52"/>
      <c r="D32" s="53">
        <v>5</v>
      </c>
      <c r="E32" s="52"/>
      <c r="F32" s="52">
        <v>0</v>
      </c>
      <c r="G32" s="20">
        <f>F32/D32*100</f>
        <v>0</v>
      </c>
      <c r="H32" s="3"/>
      <c r="I32" s="3"/>
      <c r="J32" s="59"/>
    </row>
    <row r="33" spans="1:10" ht="13.5" customHeight="1">
      <c r="A33" s="21" t="s">
        <v>45</v>
      </c>
      <c r="B33" s="22" t="s">
        <v>22</v>
      </c>
      <c r="C33" s="5"/>
      <c r="D33" s="5">
        <v>1763.8</v>
      </c>
      <c r="E33" s="5"/>
      <c r="F33" s="5">
        <v>520.89</v>
      </c>
      <c r="G33" s="20">
        <f>F33/D33*100</f>
        <v>29.53225989341195</v>
      </c>
      <c r="H33" s="3"/>
      <c r="I33" s="3"/>
      <c r="J33" s="59"/>
    </row>
    <row r="34" spans="1:10" ht="27.75" customHeight="1">
      <c r="A34" s="21" t="s">
        <v>44</v>
      </c>
      <c r="B34" s="22" t="s">
        <v>16</v>
      </c>
      <c r="C34" s="5"/>
      <c r="D34" s="5">
        <v>67.3</v>
      </c>
      <c r="E34" s="5" t="e">
        <f>E35+E36+#REF!</f>
        <v>#REF!</v>
      </c>
      <c r="F34" s="5">
        <v>0</v>
      </c>
      <c r="G34" s="20">
        <f t="shared" si="2"/>
        <v>0</v>
      </c>
      <c r="H34" s="3"/>
      <c r="I34" s="3"/>
      <c r="J34" s="59"/>
    </row>
    <row r="35" spans="1:10" ht="13.5" customHeight="1" hidden="1">
      <c r="A35" s="21"/>
      <c r="B35" s="22" t="s">
        <v>5</v>
      </c>
      <c r="C35" s="5"/>
      <c r="D35" s="5"/>
      <c r="E35" s="5"/>
      <c r="F35" s="5"/>
      <c r="G35" s="20"/>
      <c r="H35" s="3"/>
      <c r="I35" s="3"/>
      <c r="J35" s="59"/>
    </row>
    <row r="36" spans="1:10" ht="13.5" customHeight="1" hidden="1">
      <c r="A36" s="21"/>
      <c r="B36" s="22" t="s">
        <v>5</v>
      </c>
      <c r="C36" s="5"/>
      <c r="D36" s="5"/>
      <c r="E36" s="5"/>
      <c r="F36" s="5"/>
      <c r="G36" s="20"/>
      <c r="H36" s="3"/>
      <c r="I36" s="3"/>
      <c r="J36" s="59"/>
    </row>
    <row r="37" spans="1:10" ht="13.5" customHeight="1">
      <c r="A37" s="43"/>
      <c r="B37" s="47" t="s">
        <v>23</v>
      </c>
      <c r="C37" s="45"/>
      <c r="D37" s="45">
        <f>D39+D40+D38</f>
        <v>514</v>
      </c>
      <c r="E37" s="45"/>
      <c r="F37" s="45">
        <f>F39+F40+F38</f>
        <v>101.721</v>
      </c>
      <c r="G37" s="45">
        <f>G39+G40</f>
        <v>20.591295546558705</v>
      </c>
      <c r="H37" s="3"/>
      <c r="I37" s="3"/>
      <c r="J37" s="59"/>
    </row>
    <row r="38" spans="1:10" ht="13.5" customHeight="1">
      <c r="A38" s="21" t="s">
        <v>43</v>
      </c>
      <c r="B38" s="56" t="s">
        <v>41</v>
      </c>
      <c r="C38" s="45"/>
      <c r="D38" s="55">
        <v>10</v>
      </c>
      <c r="E38" s="55"/>
      <c r="F38" s="55">
        <v>0</v>
      </c>
      <c r="G38" s="20">
        <f aca="true" t="shared" si="3" ref="G38:G45">F38/D38*100</f>
        <v>0</v>
      </c>
      <c r="H38" s="3"/>
      <c r="I38" s="3"/>
      <c r="J38" s="59"/>
    </row>
    <row r="39" spans="1:10" ht="13.5" customHeight="1">
      <c r="A39" s="21" t="s">
        <v>42</v>
      </c>
      <c r="B39" s="22" t="s">
        <v>24</v>
      </c>
      <c r="C39" s="5"/>
      <c r="D39" s="5">
        <v>10</v>
      </c>
      <c r="E39" s="5"/>
      <c r="F39" s="5">
        <v>0</v>
      </c>
      <c r="G39" s="20">
        <f t="shared" si="3"/>
        <v>0</v>
      </c>
      <c r="H39" s="3"/>
      <c r="I39" s="3"/>
      <c r="J39" s="59"/>
    </row>
    <row r="40" spans="1:10" ht="13.5" customHeight="1">
      <c r="A40" s="21" t="s">
        <v>49</v>
      </c>
      <c r="B40" s="34" t="s">
        <v>25</v>
      </c>
      <c r="C40" s="5"/>
      <c r="D40" s="5">
        <v>494</v>
      </c>
      <c r="E40" s="5"/>
      <c r="F40" s="5">
        <v>101.721</v>
      </c>
      <c r="G40" s="20">
        <f t="shared" si="3"/>
        <v>20.591295546558705</v>
      </c>
      <c r="H40" s="3"/>
      <c r="I40" s="3"/>
      <c r="J40" s="59"/>
    </row>
    <row r="41" spans="1:10" ht="13.5" customHeight="1">
      <c r="A41" s="43"/>
      <c r="B41" s="44" t="s">
        <v>17</v>
      </c>
      <c r="C41" s="45"/>
      <c r="D41" s="41">
        <f>D42</f>
        <v>28682.056</v>
      </c>
      <c r="E41" s="45"/>
      <c r="F41" s="41">
        <f>F42</f>
        <v>2018.026</v>
      </c>
      <c r="G41" s="46">
        <f t="shared" si="3"/>
        <v>7.035848476134348</v>
      </c>
      <c r="H41" s="3"/>
      <c r="I41" s="3"/>
      <c r="J41" s="59"/>
    </row>
    <row r="42" spans="1:10" ht="13.5" customHeight="1">
      <c r="A42" s="21"/>
      <c r="B42" s="32" t="s">
        <v>75</v>
      </c>
      <c r="C42" s="5"/>
      <c r="D42" s="5">
        <f>D45+D43+D44</f>
        <v>28682.056</v>
      </c>
      <c r="E42" s="5"/>
      <c r="F42" s="5">
        <f>F45+F43+F44</f>
        <v>2018.026</v>
      </c>
      <c r="G42" s="20">
        <f t="shared" si="3"/>
        <v>7.035848476134348</v>
      </c>
      <c r="H42" s="3"/>
      <c r="I42" s="3"/>
      <c r="J42" s="59"/>
    </row>
    <row r="43" spans="1:10" ht="42" customHeight="1">
      <c r="A43" s="21" t="s">
        <v>71</v>
      </c>
      <c r="B43" s="32" t="s">
        <v>72</v>
      </c>
      <c r="C43" s="5"/>
      <c r="D43" s="5">
        <v>560</v>
      </c>
      <c r="E43" s="5"/>
      <c r="F43" s="5">
        <v>554.796</v>
      </c>
      <c r="G43" s="20">
        <f t="shared" si="3"/>
        <v>99.07071428571429</v>
      </c>
      <c r="H43" s="3"/>
      <c r="I43" s="3"/>
      <c r="J43" s="59"/>
    </row>
    <row r="44" spans="1:10" ht="42" customHeight="1">
      <c r="A44" s="21" t="s">
        <v>73</v>
      </c>
      <c r="B44" s="32" t="s">
        <v>74</v>
      </c>
      <c r="C44" s="5"/>
      <c r="D44" s="5">
        <v>26026.4</v>
      </c>
      <c r="E44" s="5"/>
      <c r="F44" s="5">
        <v>0</v>
      </c>
      <c r="G44" s="20">
        <f t="shared" si="3"/>
        <v>0</v>
      </c>
      <c r="H44" s="3"/>
      <c r="I44" s="3"/>
      <c r="J44" s="59"/>
    </row>
    <row r="45" spans="1:10" ht="39">
      <c r="A45" s="21" t="s">
        <v>48</v>
      </c>
      <c r="B45" s="22" t="s">
        <v>31</v>
      </c>
      <c r="C45" s="5" t="e">
        <f>#REF!/#REF!*100</f>
        <v>#REF!</v>
      </c>
      <c r="D45" s="5">
        <v>2095.656</v>
      </c>
      <c r="E45" s="5" t="e">
        <f>E46+#REF!+#REF!+#REF!</f>
        <v>#REF!</v>
      </c>
      <c r="F45" s="5">
        <v>1463.23</v>
      </c>
      <c r="G45" s="20">
        <f t="shared" si="3"/>
        <v>69.82205094729288</v>
      </c>
      <c r="H45" s="3" t="e">
        <f>F45/E45*100</f>
        <v>#REF!</v>
      </c>
      <c r="I45" s="3"/>
      <c r="J45" s="59"/>
    </row>
    <row r="46" spans="1:10" ht="12.75" hidden="1">
      <c r="A46" s="21"/>
      <c r="B46" s="23"/>
      <c r="C46" s="5" t="e">
        <f>#REF!/#REF!*100</f>
        <v>#REF!</v>
      </c>
      <c r="D46" s="5"/>
      <c r="E46" s="5">
        <v>20000</v>
      </c>
      <c r="F46" s="5">
        <f>F47+F48+F49</f>
        <v>0</v>
      </c>
      <c r="G46" s="20"/>
      <c r="H46" s="3">
        <f>F46/E46*100</f>
        <v>0</v>
      </c>
      <c r="I46" s="3"/>
      <c r="J46" s="59"/>
    </row>
    <row r="47" spans="1:10" ht="12.75" hidden="1">
      <c r="A47" s="21"/>
      <c r="B47" s="14"/>
      <c r="C47" s="5"/>
      <c r="D47" s="5"/>
      <c r="E47" s="5"/>
      <c r="F47" s="5"/>
      <c r="G47" s="20"/>
      <c r="H47" s="3"/>
      <c r="I47" s="3"/>
      <c r="J47" s="59"/>
    </row>
    <row r="48" spans="1:10" ht="12.75" hidden="1">
      <c r="A48" s="21"/>
      <c r="B48" s="15"/>
      <c r="C48" s="5"/>
      <c r="D48" s="5"/>
      <c r="E48" s="5"/>
      <c r="F48" s="5"/>
      <c r="G48" s="20"/>
      <c r="H48" s="3"/>
      <c r="I48" s="3"/>
      <c r="J48" s="59"/>
    </row>
    <row r="49" spans="1:10" ht="12.75" hidden="1">
      <c r="A49" s="21"/>
      <c r="B49" s="15"/>
      <c r="C49" s="5"/>
      <c r="D49" s="5"/>
      <c r="E49" s="5"/>
      <c r="F49" s="5"/>
      <c r="G49" s="20"/>
      <c r="H49" s="3"/>
      <c r="I49" s="3"/>
      <c r="J49" s="59"/>
    </row>
    <row r="50" spans="1:10" ht="12.75" hidden="1">
      <c r="A50" s="26"/>
      <c r="B50" s="23"/>
      <c r="C50" s="5" t="e">
        <f>#REF!/#REF!*100</f>
        <v>#REF!</v>
      </c>
      <c r="D50" s="5"/>
      <c r="E50" s="5"/>
      <c r="F50" s="5"/>
      <c r="G50" s="20"/>
      <c r="H50" s="3" t="e">
        <f aca="true" t="shared" si="4" ref="H50:H59">F50/E50*100</f>
        <v>#DIV/0!</v>
      </c>
      <c r="I50" s="3" t="e">
        <f>#REF!/#REF!*100</f>
        <v>#REF!</v>
      </c>
      <c r="J50" s="59"/>
    </row>
    <row r="51" spans="1:10" ht="12.75" hidden="1">
      <c r="A51" s="25"/>
      <c r="B51" s="23"/>
      <c r="C51" s="5" t="e">
        <f>#REF!/#REF!*100</f>
        <v>#REF!</v>
      </c>
      <c r="D51" s="5"/>
      <c r="E51" s="5"/>
      <c r="F51" s="5"/>
      <c r="G51" s="20"/>
      <c r="H51" s="3" t="e">
        <f t="shared" si="4"/>
        <v>#DIV/0!</v>
      </c>
      <c r="I51" s="3" t="e">
        <f>#REF!/#REF!*100</f>
        <v>#REF!</v>
      </c>
      <c r="J51" s="59"/>
    </row>
    <row r="52" spans="1:10" ht="23.25" customHeight="1" hidden="1">
      <c r="A52" s="21"/>
      <c r="B52" s="21"/>
      <c r="C52" s="5" t="e">
        <f>#REF!/#REF!*100</f>
        <v>#REF!</v>
      </c>
      <c r="D52" s="5"/>
      <c r="E52" s="5"/>
      <c r="F52" s="5"/>
      <c r="G52" s="20"/>
      <c r="H52" s="3" t="e">
        <f t="shared" si="4"/>
        <v>#DIV/0!</v>
      </c>
      <c r="I52" s="3" t="e">
        <f>#REF!/#REF!*100</f>
        <v>#REF!</v>
      </c>
      <c r="J52" s="59"/>
    </row>
    <row r="53" spans="1:10" ht="12.75" hidden="1">
      <c r="A53" s="21"/>
      <c r="B53" s="23"/>
      <c r="C53" s="5" t="e">
        <f>#REF!/#REF!*100</f>
        <v>#REF!</v>
      </c>
      <c r="D53" s="5"/>
      <c r="E53" s="5"/>
      <c r="F53" s="5"/>
      <c r="G53" s="19"/>
      <c r="H53" s="3" t="e">
        <f t="shared" si="4"/>
        <v>#DIV/0!</v>
      </c>
      <c r="I53" s="3"/>
      <c r="J53" s="59"/>
    </row>
    <row r="54" spans="1:10" ht="12.75">
      <c r="A54" s="61"/>
      <c r="B54" s="62" t="s">
        <v>36</v>
      </c>
      <c r="C54" s="63"/>
      <c r="D54" s="63">
        <f>D55</f>
        <v>82</v>
      </c>
      <c r="E54" s="63"/>
      <c r="F54" s="63">
        <f>F55</f>
        <v>80.71</v>
      </c>
      <c r="G54" s="64">
        <f>F54/D54*100</f>
        <v>98.42682926829266</v>
      </c>
      <c r="H54" s="3"/>
      <c r="I54" s="3"/>
      <c r="J54" s="59"/>
    </row>
    <row r="55" spans="1:10" ht="26.25">
      <c r="A55" s="65" t="s">
        <v>76</v>
      </c>
      <c r="B55" s="23" t="s">
        <v>68</v>
      </c>
      <c r="C55" s="5"/>
      <c r="D55" s="5">
        <v>82</v>
      </c>
      <c r="E55" s="5"/>
      <c r="F55" s="5">
        <v>80.71</v>
      </c>
      <c r="G55" s="20">
        <f>F55/D55*100</f>
        <v>98.42682926829266</v>
      </c>
      <c r="H55" s="3"/>
      <c r="I55" s="3"/>
      <c r="J55" s="59"/>
    </row>
    <row r="56" spans="1:10" ht="12.75">
      <c r="A56" s="21" t="s">
        <v>69</v>
      </c>
      <c r="B56" s="38" t="s">
        <v>27</v>
      </c>
      <c r="C56" s="5"/>
      <c r="D56" s="5">
        <v>3.8</v>
      </c>
      <c r="E56" s="5"/>
      <c r="F56" s="5">
        <v>0</v>
      </c>
      <c r="G56" s="20">
        <f>F56/D56*100</f>
        <v>0</v>
      </c>
      <c r="H56" s="3"/>
      <c r="I56" s="3"/>
      <c r="J56" s="59"/>
    </row>
    <row r="57" spans="1:10" ht="26.25">
      <c r="A57" s="65" t="s">
        <v>70</v>
      </c>
      <c r="B57" s="38" t="s">
        <v>33</v>
      </c>
      <c r="C57" s="5"/>
      <c r="D57" s="5">
        <v>83.424</v>
      </c>
      <c r="E57" s="5"/>
      <c r="F57" s="5">
        <v>0</v>
      </c>
      <c r="G57" s="20">
        <f>F57/D57*100</f>
        <v>0</v>
      </c>
      <c r="H57" s="3"/>
      <c r="I57" s="3"/>
      <c r="J57" s="59"/>
    </row>
    <row r="58" spans="1:10" s="27" customFormat="1" ht="15">
      <c r="A58" s="39" t="s">
        <v>18</v>
      </c>
      <c r="B58" s="40"/>
      <c r="C58" s="41" t="e">
        <f>#REF!/#REF!*100</f>
        <v>#REF!</v>
      </c>
      <c r="D58" s="41">
        <f>D5+D9+D22+D41+D26+D29+D37+D56+D20+D57+D54</f>
        <v>35941.341</v>
      </c>
      <c r="E58" s="41" t="e">
        <f>E5+#REF!+#REF!+#REF!</f>
        <v>#REF!</v>
      </c>
      <c r="F58" s="41">
        <f>F5+F9+F37+F22+F41+F29+F57+F54</f>
        <v>5484.535000000001</v>
      </c>
      <c r="G58" s="42">
        <f>F58/D58*100</f>
        <v>15.259683827601203</v>
      </c>
      <c r="H58" s="3" t="e">
        <f t="shared" si="4"/>
        <v>#REF!</v>
      </c>
      <c r="I58" s="3" t="e">
        <f>#REF!/#REF!*100</f>
        <v>#REF!</v>
      </c>
      <c r="J58" s="58"/>
    </row>
    <row r="59" spans="1:10" s="27" customFormat="1" ht="12.75" customHeight="1" thickBot="1">
      <c r="A59" s="28"/>
      <c r="B59" s="28"/>
      <c r="C59" s="4" t="e">
        <f>#REF!/#REF!*100</f>
        <v>#REF!</v>
      </c>
      <c r="D59" s="4"/>
      <c r="E59" s="4" t="e">
        <f>E5+#REF!</f>
        <v>#REF!</v>
      </c>
      <c r="F59" s="30"/>
      <c r="G59" s="19"/>
      <c r="H59" s="6" t="e">
        <f t="shared" si="4"/>
        <v>#REF!</v>
      </c>
      <c r="I59" s="7" t="e">
        <f>#REF!/#REF!*100</f>
        <v>#REF!</v>
      </c>
      <c r="J59" s="58"/>
    </row>
    <row r="60" spans="1:7" ht="12.75" customHeight="1" hidden="1">
      <c r="A60" s="8"/>
      <c r="B60" s="8" t="s">
        <v>6</v>
      </c>
      <c r="G60" s="16" t="e">
        <f>F60/D60*100</f>
        <v>#DIV/0!</v>
      </c>
    </row>
    <row r="61" spans="1:7" ht="12.75" customHeight="1">
      <c r="A61" s="9"/>
      <c r="B61" s="10"/>
      <c r="G61" s="17"/>
    </row>
    <row r="62" spans="1:7" ht="12.75">
      <c r="A62" s="9"/>
      <c r="B62" s="10"/>
      <c r="D62" s="11"/>
      <c r="G62" s="17"/>
    </row>
    <row r="63" spans="1:7" ht="12.75">
      <c r="A63" s="12"/>
      <c r="B63" s="10"/>
      <c r="D63" s="11"/>
      <c r="E63" s="11"/>
      <c r="F63" s="11"/>
      <c r="G63" s="17"/>
    </row>
    <row r="64" spans="1:4" ht="12.75">
      <c r="A64" s="12"/>
      <c r="B64" s="10"/>
      <c r="D64" s="11"/>
    </row>
    <row r="65" spans="1:2" ht="12.75">
      <c r="A65" s="12"/>
      <c r="B65" s="10"/>
    </row>
    <row r="66" ht="12.75">
      <c r="B66" s="13"/>
    </row>
    <row r="67" spans="1:2" ht="12.75">
      <c r="A67" s="13"/>
      <c r="B67" s="13"/>
    </row>
    <row r="68" spans="1:2" ht="12.75">
      <c r="A68" s="13"/>
      <c r="B68" s="13"/>
    </row>
    <row r="69" spans="1:2" ht="12.75">
      <c r="A69" s="13"/>
      <c r="B69" s="13"/>
    </row>
  </sheetData>
  <sheetProtection/>
  <printOptions/>
  <pageMargins left="0.34" right="0.2" top="0.2362204724409449" bottom="0.2362204724409449" header="0.5118110236220472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2017-08-14T04:40:59Z</cp:lastPrinted>
  <dcterms:created xsi:type="dcterms:W3CDTF">2006-04-20T00:20:46Z</dcterms:created>
  <dcterms:modified xsi:type="dcterms:W3CDTF">2018-09-25T07:13:28Z</dcterms:modified>
  <cp:category/>
  <cp:version/>
  <cp:contentType/>
  <cp:contentStatus/>
</cp:coreProperties>
</file>